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36" windowHeight="90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<sst xmlns="http://schemas.openxmlformats.org/spreadsheetml/2006/main" count="44" uniqueCount="36">
  <si>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 xml:space="preserve">                          MONTMORENCY COUNTY ROAD COMMISSION</t>
  </si>
  <si>
    <t>REVENUES</t>
  </si>
  <si>
    <t>AMENDED</t>
  </si>
  <si>
    <t>ACCT NO.</t>
  </si>
  <si>
    <t>DESCRIPTION</t>
  </si>
  <si>
    <t>BUDGET</t>
  </si>
  <si>
    <t>STATE FUNDS</t>
  </si>
  <si>
    <t>MOTOR VEHICLE HIGHWAY FUNDS</t>
  </si>
  <si>
    <t>Engineering</t>
  </si>
  <si>
    <t>Primary Roads</t>
  </si>
  <si>
    <t>Local Roads</t>
  </si>
  <si>
    <t>Snow Removal</t>
  </si>
  <si>
    <t>TOTAL</t>
  </si>
  <si>
    <t>FEDERAL FUNDS</t>
  </si>
  <si>
    <t>STP/Funds</t>
  </si>
  <si>
    <t>OTHER</t>
  </si>
  <si>
    <t>COUNTY RAISED FUNDS</t>
  </si>
  <si>
    <t>Township Contributions</t>
  </si>
  <si>
    <t>Other</t>
  </si>
  <si>
    <t>Millage</t>
  </si>
  <si>
    <t>Contributions</t>
  </si>
  <si>
    <t>Salvage Sales</t>
  </si>
  <si>
    <t>Interest/Royalties/Timber Sales</t>
  </si>
  <si>
    <t>Miscellaneous/Permits</t>
  </si>
  <si>
    <t>Gain on Sale of Fixed Assets</t>
  </si>
  <si>
    <t>TOTAL REVENUES</t>
  </si>
  <si>
    <t>OTHER FINANCING SOURCES</t>
  </si>
  <si>
    <t>Loan Proceeds</t>
  </si>
  <si>
    <t>TOTAL REVENUES &amp; OTHER</t>
  </si>
  <si>
    <t>FINANCING SOURCES</t>
  </si>
  <si>
    <t>County Road Commission Fund Balance Adj.</t>
  </si>
  <si>
    <t>Forest Road Funds</t>
  </si>
  <si>
    <t>TED/Funds</t>
  </si>
  <si>
    <t>PROPOSED</t>
  </si>
  <si>
    <t>State Surplus Funds</t>
  </si>
  <si>
    <t xml:space="preserve">     2021 AMENDED BUDGET &amp; 2022 PROPOSED BUDGET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</si>
</sst>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_);\(&quot;$&quot;#,##0.0\)"/>
    <numFmt numFmtId="166" formatCode="&quot;$&quot;#,##0.000_);\(&quot;$&quot;#,##0.000\)"/>
    <numFmt numFmtId="167" formatCode="&quot;$&quot;#,##0.0000_);\(&quot;$&quot;#,##0.0000\)"/>
    <numFmt numFmtId="168" formatCode="&quot;$&quot;#,##0.00000_);\(&quot;$&quot;#,##0.00000\)"/>
    <numFmt numFmtId="169" formatCode="&quot;$&quot;#,##0.000000_);\(&quot;$&quot;#,##0.000000\)"/>
    <numFmt numFmtId="170" formatCode="&quot;$&quot;#,##0.0000000_);\(&quot;$&quot;#,##0.0000000\)"/>
    <numFmt numFmtId="171" formatCode="&quot;$&quot;#,##0.00"/>
    <numFmt numFmtId="172" formatCode="[$-409]dddd\,\ mmmm\ dd\,\ yyyy"/>
    <numFmt numFmtId="173" formatCode="[$-409]h:mm:ss\ AM/PM"/>
    <numFmt numFmtId="174" formatCode="_(&quot;$&quot;* #,##0.000_);_(&quot;$&quot;* \(#,##0.000\);_(&quot;$&quot;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5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5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5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5" fontId="0" fillId="0" borderId="0" xfId="0" applyNumberFormat="1" applyFont="1" applyFill="1" applyBorder="1" applyAlignment="1" applyProtection="1">
      <alignment/>
      <protection locked="0"/>
    </xf>
    <xf numFmtId="6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6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9">
      <selection activeCell="F50" sqref="F50"/>
    </sheetView>
  </sheetViews>
  <sheetFormatPr defaultColWidth="10.00390625" defaultRowHeight="12.75"/>
  <cols>
    <col min="1" max="1" width="13.00390625" style="1" customWidth="1"/>
    <col min="2" max="2" width="40.00390625" style="1" customWidth="1"/>
    <col min="3" max="3" width="12.140625" style="1" customWidth="1"/>
    <col min="4" max="4" width="0" style="1" hidden="1" customWidth="1"/>
    <col min="5" max="5" width="11.57421875" style="1" customWidth="1"/>
    <col min="6" max="6" width="11.57421875" style="17" customWidth="1"/>
    <col min="7" max="16384" width="10.00390625" style="1" customWidth="1"/>
  </cols>
  <sheetData>
    <row r="1" spans="1:6" s="2" customFormat="1" ht="12.75">
      <c r="A1" s="6"/>
      <c r="B1" s="8" t="s">
        <v>0</v>
      </c>
      <c r="F1" s="16"/>
    </row>
    <row r="2" spans="1:6" s="2" customFormat="1" ht="12.75">
      <c r="A2" s="7"/>
      <c r="B2" s="11" t="s">
        <v>35</v>
      </c>
      <c r="F2" s="16"/>
    </row>
    <row r="3" ht="12.75">
      <c r="B3" s="8"/>
    </row>
    <row r="4" spans="1:2" ht="12.75">
      <c r="A4" s="2" t="s">
        <v>1</v>
      </c>
      <c r="B4" s="2"/>
    </row>
    <row r="5" spans="1:6" ht="12.75">
      <c r="A5" s="2"/>
      <c r="B5" s="2"/>
      <c r="C5" s="20" t="s">
        <v>33</v>
      </c>
      <c r="D5" s="8"/>
      <c r="E5" s="16" t="s">
        <v>2</v>
      </c>
      <c r="F5" s="16" t="s">
        <v>33</v>
      </c>
    </row>
    <row r="6" spans="1:6" ht="12.75">
      <c r="A6" s="8" t="s">
        <v>3</v>
      </c>
      <c r="B6" s="8" t="s">
        <v>4</v>
      </c>
      <c r="C6" s="20" t="s">
        <v>5</v>
      </c>
      <c r="D6" s="8"/>
      <c r="E6" s="18" t="s">
        <v>5</v>
      </c>
      <c r="F6" s="18" t="s">
        <v>5</v>
      </c>
    </row>
    <row r="7" spans="1:6" ht="12.75">
      <c r="A7" s="4"/>
      <c r="B7" s="2" t="s">
        <v>6</v>
      </c>
      <c r="C7" s="8">
        <v>2021</v>
      </c>
      <c r="D7" s="8"/>
      <c r="E7" s="18">
        <v>2021</v>
      </c>
      <c r="F7" s="18">
        <v>2022</v>
      </c>
    </row>
    <row r="8" spans="1:5" ht="12.75">
      <c r="A8" s="4"/>
      <c r="B8" s="2" t="s">
        <v>7</v>
      </c>
      <c r="E8" s="17"/>
    </row>
    <row r="9" spans="1:6" ht="12.75">
      <c r="A9" s="4">
        <v>546.1</v>
      </c>
      <c r="B9" s="1" t="s">
        <v>8</v>
      </c>
      <c r="C9" s="5">
        <v>10000</v>
      </c>
      <c r="D9" s="5"/>
      <c r="E9" s="14">
        <v>10000</v>
      </c>
      <c r="F9" s="14">
        <v>10000</v>
      </c>
    </row>
    <row r="10" spans="1:6" ht="12.75">
      <c r="A10" s="4">
        <v>546.2</v>
      </c>
      <c r="B10" s="1" t="s">
        <v>9</v>
      </c>
      <c r="C10" s="5">
        <v>2250000</v>
      </c>
      <c r="D10" s="5"/>
      <c r="E10" s="14">
        <v>2364034</v>
      </c>
      <c r="F10" s="14">
        <v>2550000</v>
      </c>
    </row>
    <row r="11" spans="1:6" ht="12.75">
      <c r="A11" s="4">
        <v>546.3</v>
      </c>
      <c r="B11" s="1" t="s">
        <v>10</v>
      </c>
      <c r="C11" s="5">
        <v>1650000</v>
      </c>
      <c r="D11" s="5"/>
      <c r="E11" s="14">
        <v>1611271</v>
      </c>
      <c r="F11" s="14">
        <v>1720000</v>
      </c>
    </row>
    <row r="12" spans="1:6" ht="12.75">
      <c r="A12" s="4">
        <v>546.6</v>
      </c>
      <c r="B12" s="1" t="s">
        <v>11</v>
      </c>
      <c r="C12" s="21">
        <v>48500</v>
      </c>
      <c r="D12" s="5"/>
      <c r="E12" s="14">
        <v>54773</v>
      </c>
      <c r="F12" s="14">
        <v>54800</v>
      </c>
    </row>
    <row r="13" spans="1:6" ht="12.75">
      <c r="A13" s="19">
        <v>548</v>
      </c>
      <c r="B13" s="13" t="s">
        <v>31</v>
      </c>
      <c r="C13" s="5">
        <v>98550</v>
      </c>
      <c r="D13" s="5"/>
      <c r="E13" s="14">
        <v>98551</v>
      </c>
      <c r="F13" s="14">
        <v>98551</v>
      </c>
    </row>
    <row r="14" spans="1:6" ht="12.75">
      <c r="A14" s="4">
        <v>546.11</v>
      </c>
      <c r="B14" s="13" t="s">
        <v>34</v>
      </c>
      <c r="C14" s="5">
        <v>0</v>
      </c>
      <c r="D14" s="5"/>
      <c r="E14" s="14">
        <v>0</v>
      </c>
      <c r="F14" s="14">
        <v>0</v>
      </c>
    </row>
    <row r="15" spans="3:5" ht="12.75">
      <c r="C15" s="5"/>
      <c r="D15" s="5"/>
      <c r="E15" s="17"/>
    </row>
    <row r="16" spans="1:6" s="2" customFormat="1" ht="12.75">
      <c r="A16" s="8"/>
      <c r="B16" s="9" t="s">
        <v>12</v>
      </c>
      <c r="C16" s="3">
        <f>SUM(C9:C15)</f>
        <v>4057050</v>
      </c>
      <c r="D16" s="3"/>
      <c r="E16" s="12">
        <f>SUM(E9:E15)</f>
        <v>4138629</v>
      </c>
      <c r="F16" s="12">
        <f>SUM(F9:F15)</f>
        <v>4433351</v>
      </c>
    </row>
    <row r="17" spans="1:5" ht="12.75">
      <c r="A17" s="4"/>
      <c r="C17" s="5"/>
      <c r="D17" s="5"/>
      <c r="E17" s="17"/>
    </row>
    <row r="18" spans="1:5" ht="12.75">
      <c r="A18" s="4"/>
      <c r="B18" s="2" t="s">
        <v>13</v>
      </c>
      <c r="C18" s="5"/>
      <c r="D18" s="5"/>
      <c r="E18" s="17"/>
    </row>
    <row r="19" spans="1:6" ht="12.75">
      <c r="A19" s="4">
        <v>510</v>
      </c>
      <c r="B19" s="1" t="s">
        <v>14</v>
      </c>
      <c r="C19" s="5">
        <v>396000</v>
      </c>
      <c r="D19" s="5"/>
      <c r="E19" s="14">
        <v>390504</v>
      </c>
      <c r="F19" s="14">
        <v>404000</v>
      </c>
    </row>
    <row r="20" spans="1:6" ht="12.75">
      <c r="A20" s="4">
        <v>431</v>
      </c>
      <c r="B20" s="13" t="s">
        <v>32</v>
      </c>
      <c r="C20" s="5">
        <v>57500</v>
      </c>
      <c r="D20" s="5"/>
      <c r="E20" s="14">
        <v>62979</v>
      </c>
      <c r="F20" s="14">
        <v>51713</v>
      </c>
    </row>
    <row r="21" spans="1:6" ht="12.75">
      <c r="A21" s="4"/>
      <c r="B21" s="1" t="s">
        <v>15</v>
      </c>
      <c r="C21" s="5"/>
      <c r="D21" s="5"/>
      <c r="E21" s="14"/>
      <c r="F21" s="14"/>
    </row>
    <row r="22" spans="1:6" ht="12.75">
      <c r="A22" s="4"/>
      <c r="C22" s="5"/>
      <c r="D22" s="5"/>
      <c r="E22" s="14"/>
      <c r="F22" s="14"/>
    </row>
    <row r="23" spans="1:6" s="2" customFormat="1" ht="12.75">
      <c r="A23" s="8"/>
      <c r="B23" s="9" t="s">
        <v>12</v>
      </c>
      <c r="C23" s="3">
        <f>SUM(C19:C22)</f>
        <v>453500</v>
      </c>
      <c r="D23" s="3"/>
      <c r="E23" s="12">
        <f>SUM(E19:E21)</f>
        <v>453483</v>
      </c>
      <c r="F23" s="12">
        <f>SUM(F19:F22)</f>
        <v>455713</v>
      </c>
    </row>
    <row r="24" spans="1:5" ht="12.75">
      <c r="A24" s="4"/>
      <c r="C24" s="5"/>
      <c r="D24" s="5"/>
      <c r="E24" s="17"/>
    </row>
    <row r="25" spans="1:5" ht="12.75">
      <c r="A25" s="4"/>
      <c r="B25" s="2" t="s">
        <v>16</v>
      </c>
      <c r="C25" s="5"/>
      <c r="D25" s="5"/>
      <c r="E25" s="17"/>
    </row>
    <row r="26" spans="1:6" ht="12.75">
      <c r="A26" s="4">
        <v>583.4</v>
      </c>
      <c r="B26" s="1" t="s">
        <v>17</v>
      </c>
      <c r="C26" s="5">
        <v>250000</v>
      </c>
      <c r="D26" s="5"/>
      <c r="E26" s="14">
        <v>218693</v>
      </c>
      <c r="F26" s="14">
        <v>300000</v>
      </c>
    </row>
    <row r="27" spans="1:6" ht="12.75">
      <c r="A27" s="4">
        <v>695</v>
      </c>
      <c r="B27" s="1" t="s">
        <v>18</v>
      </c>
      <c r="C27" s="5"/>
      <c r="D27" s="5"/>
      <c r="E27" s="14"/>
      <c r="F27" s="14"/>
    </row>
    <row r="28" spans="2:6" ht="12.75">
      <c r="B28" s="1" t="s">
        <v>19</v>
      </c>
      <c r="C28" s="5">
        <v>515000</v>
      </c>
      <c r="D28" s="5"/>
      <c r="E28" s="14">
        <v>518550</v>
      </c>
      <c r="F28" s="14">
        <v>518550</v>
      </c>
    </row>
    <row r="29" spans="3:6" ht="12.75">
      <c r="C29" s="5"/>
      <c r="D29" s="5"/>
      <c r="E29" s="14"/>
      <c r="F29" s="14"/>
    </row>
    <row r="30" spans="1:6" s="2" customFormat="1" ht="12.75">
      <c r="A30" s="8"/>
      <c r="B30" s="9" t="s">
        <v>12</v>
      </c>
      <c r="C30" s="3">
        <f>SUM(C26:C29)</f>
        <v>765000</v>
      </c>
      <c r="D30" s="3"/>
      <c r="E30" s="12">
        <f>SUM(E26:E28)</f>
        <v>737243</v>
      </c>
      <c r="F30" s="12">
        <f>SUM(F26:F28)</f>
        <v>818550</v>
      </c>
    </row>
    <row r="31" spans="1:5" ht="12.75">
      <c r="A31" s="4"/>
      <c r="C31" s="5"/>
      <c r="D31" s="5"/>
      <c r="E31" s="17"/>
    </row>
    <row r="32" spans="1:5" ht="12.75">
      <c r="A32" s="4"/>
      <c r="B32" s="2" t="s">
        <v>15</v>
      </c>
      <c r="C32" s="5"/>
      <c r="D32" s="5"/>
      <c r="E32" s="17"/>
    </row>
    <row r="33" spans="1:6" ht="12.75">
      <c r="A33" s="4">
        <v>671</v>
      </c>
      <c r="B33" s="1" t="s">
        <v>20</v>
      </c>
      <c r="C33" s="5">
        <v>650000</v>
      </c>
      <c r="D33" s="5"/>
      <c r="E33" s="14">
        <v>684431</v>
      </c>
      <c r="F33" s="14">
        <v>5000</v>
      </c>
    </row>
    <row r="34" spans="1:6" ht="12.75">
      <c r="A34" s="4">
        <v>600</v>
      </c>
      <c r="B34" s="1" t="s">
        <v>21</v>
      </c>
      <c r="C34" s="5">
        <v>3000</v>
      </c>
      <c r="D34" s="5"/>
      <c r="E34" s="14">
        <v>13874</v>
      </c>
      <c r="F34" s="14">
        <v>4500</v>
      </c>
    </row>
    <row r="35" spans="1:6" ht="12.75">
      <c r="A35" s="4"/>
      <c r="B35" s="1" t="s">
        <v>22</v>
      </c>
      <c r="C35" s="5">
        <v>23000</v>
      </c>
      <c r="D35" s="5"/>
      <c r="E35" s="14">
        <v>6329</v>
      </c>
      <c r="F35" s="14">
        <v>7000</v>
      </c>
    </row>
    <row r="36" spans="1:6" ht="12.75">
      <c r="A36" s="4"/>
      <c r="B36" s="1" t="s">
        <v>23</v>
      </c>
      <c r="C36" s="5">
        <v>30000</v>
      </c>
      <c r="D36" s="5"/>
      <c r="E36" s="14">
        <v>31805</v>
      </c>
      <c r="F36" s="14">
        <v>30500</v>
      </c>
    </row>
    <row r="37" spans="2:6" ht="12.75">
      <c r="B37" s="1" t="s">
        <v>24</v>
      </c>
      <c r="C37" s="5">
        <v>10000</v>
      </c>
      <c r="D37" s="5"/>
      <c r="E37" s="15">
        <v>6500</v>
      </c>
      <c r="F37" s="15">
        <v>40000</v>
      </c>
    </row>
    <row r="38" spans="3:5" ht="12.75">
      <c r="C38" s="5"/>
      <c r="D38" s="5"/>
      <c r="E38" s="17"/>
    </row>
    <row r="39" spans="1:6" s="2" customFormat="1" ht="12.75">
      <c r="A39" s="8"/>
      <c r="B39" s="9" t="s">
        <v>12</v>
      </c>
      <c r="C39" s="3">
        <f>SUM(C33:C38)</f>
        <v>716000</v>
      </c>
      <c r="D39" s="3"/>
      <c r="E39" s="12">
        <f>+E33+E34+E35+E36+E37</f>
        <v>742939</v>
      </c>
      <c r="F39" s="12">
        <f>SUM(F33:F37)</f>
        <v>87000</v>
      </c>
    </row>
    <row r="40" spans="1:5" ht="12.75">
      <c r="A40" s="4"/>
      <c r="B40" s="9"/>
      <c r="C40" s="5"/>
      <c r="D40" s="5"/>
      <c r="E40" s="17"/>
    </row>
    <row r="41" spans="1:6" s="2" customFormat="1" ht="12.75">
      <c r="A41" s="8"/>
      <c r="B41" s="9" t="s">
        <v>25</v>
      </c>
      <c r="C41" s="3">
        <f>SUM(C16+C23+C30+C39)</f>
        <v>5991550</v>
      </c>
      <c r="D41" s="3"/>
      <c r="E41" s="12">
        <f>+E16+E39+E23+E30</f>
        <v>6072294</v>
      </c>
      <c r="F41" s="12">
        <f>SUM(F16+F23+F30+F39)</f>
        <v>5794614</v>
      </c>
    </row>
    <row r="42" spans="1:5" ht="12.75">
      <c r="A42" s="4"/>
      <c r="C42" s="5"/>
      <c r="D42" s="5"/>
      <c r="E42" s="17"/>
    </row>
    <row r="43" spans="1:5" ht="12.75">
      <c r="A43" s="4"/>
      <c r="B43" s="2" t="s">
        <v>26</v>
      </c>
      <c r="C43" s="5"/>
      <c r="D43" s="5"/>
      <c r="E43" s="17"/>
    </row>
    <row r="44" spans="1:6" ht="12.75">
      <c r="A44" s="4"/>
      <c r="B44" s="1" t="s">
        <v>27</v>
      </c>
      <c r="C44" s="5">
        <v>0</v>
      </c>
      <c r="D44" s="5"/>
      <c r="E44" s="14">
        <v>0</v>
      </c>
      <c r="F44" s="14">
        <v>0</v>
      </c>
    </row>
    <row r="45" spans="2:6" ht="12.75">
      <c r="B45" s="10" t="s">
        <v>30</v>
      </c>
      <c r="C45" s="14">
        <v>221450</v>
      </c>
      <c r="D45" s="5"/>
      <c r="E45" s="15">
        <v>-738471</v>
      </c>
      <c r="F45" s="15">
        <v>-774614</v>
      </c>
    </row>
    <row r="46" spans="2:6" ht="12.75">
      <c r="B46" s="10"/>
      <c r="C46" s="5"/>
      <c r="D46" s="5"/>
      <c r="E46" s="15"/>
      <c r="F46" s="15"/>
    </row>
    <row r="47" spans="1:6" s="2" customFormat="1" ht="12.75">
      <c r="A47" s="8"/>
      <c r="B47" s="9" t="s">
        <v>12</v>
      </c>
      <c r="C47" s="3">
        <f>SUM(C44:C46)</f>
        <v>221450</v>
      </c>
      <c r="D47" s="3"/>
      <c r="E47" s="12">
        <f>SUM(E44:E45)</f>
        <v>-738471</v>
      </c>
      <c r="F47" s="12">
        <f>SUM(F44:F45)</f>
        <v>-774614</v>
      </c>
    </row>
    <row r="48" spans="1:5" ht="12.75">
      <c r="A48" s="4"/>
      <c r="C48" s="5"/>
      <c r="D48" s="5"/>
      <c r="E48" s="17"/>
    </row>
    <row r="49" spans="1:5" ht="12.75">
      <c r="A49" s="4"/>
      <c r="B49" s="9" t="s">
        <v>28</v>
      </c>
      <c r="C49" s="5"/>
      <c r="D49" s="5"/>
      <c r="E49" s="17"/>
    </row>
    <row r="50" spans="1:6" s="2" customFormat="1" ht="12.75">
      <c r="A50" s="8"/>
      <c r="B50" s="9" t="s">
        <v>29</v>
      </c>
      <c r="C50" s="3">
        <f>SUM(C41+C47)</f>
        <v>6213000</v>
      </c>
      <c r="D50" s="3"/>
      <c r="E50" s="12">
        <f>SUM(E16+E23+E30+E39+E47)</f>
        <v>5333823</v>
      </c>
      <c r="F50" s="12">
        <f>SUM(F16+F23+F30+F39+F47)</f>
        <v>5020000</v>
      </c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</sheetData>
  <sheetProtection/>
  <printOptions/>
  <pageMargins left="0.75" right="0.5" top="0.7" bottom="0.3" header="0.5" footer="0.3"/>
  <pageSetup firstPageNumber="1" useFirstPageNumber="1"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Tina Whitt</cp:lastModifiedBy>
  <cp:lastPrinted>2018-12-12T14:31:28Z</cp:lastPrinted>
  <dcterms:created xsi:type="dcterms:W3CDTF">2013-10-23T18:08:17Z</dcterms:created>
  <dcterms:modified xsi:type="dcterms:W3CDTF">2021-12-28T13:15:40Z</dcterms:modified>
  <cp:category/>
  <cp:version/>
  <cp:contentType/>
  <cp:contentStatus/>
</cp:coreProperties>
</file>